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24\003_Uni_teaching\01 コーパス\2024 gaidai\配布物\"/>
    </mc:Choice>
  </mc:AlternateContent>
  <xr:revisionPtr revIDLastSave="0" documentId="13_ncr:1_{266C1551-07C3-46BE-9369-4285F94FBBA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表紙" sheetId="12" r:id="rId1"/>
    <sheet name="計算シート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2" l="1"/>
  <c r="B24" i="12"/>
  <c r="B23" i="12"/>
  <c r="B22" i="12"/>
  <c r="B5" i="11" l="1"/>
  <c r="D19" i="11" s="1"/>
  <c r="B4" i="11"/>
  <c r="B17" i="11" s="1"/>
  <c r="B3" i="11"/>
  <c r="B19" i="11" s="1"/>
  <c r="B2" i="11"/>
  <c r="D17" i="11" s="1"/>
  <c r="B18" i="11" l="1"/>
  <c r="B25" i="11"/>
  <c r="C17" i="11"/>
  <c r="D23" i="11"/>
  <c r="D18" i="11"/>
  <c r="D25" i="11"/>
  <c r="C19" i="11"/>
  <c r="C25" i="11" s="1"/>
  <c r="B9" i="11"/>
  <c r="B8" i="11"/>
  <c r="B11" i="11"/>
  <c r="B10" i="11"/>
  <c r="C18" i="11" l="1"/>
  <c r="D24" i="11"/>
  <c r="B23" i="11"/>
  <c r="B29" i="11" s="1"/>
  <c r="B29" i="12"/>
  <c r="B35" i="12"/>
  <c r="B18" i="12"/>
  <c r="B24" i="11" l="1"/>
  <c r="B30" i="11" s="1"/>
  <c r="C23" i="11"/>
  <c r="C29" i="11" s="1"/>
  <c r="C24" i="11" l="1"/>
  <c r="C30" i="11" s="1"/>
  <c r="B31" i="11" s="1"/>
  <c r="B34" i="12" s="1"/>
</calcChain>
</file>

<file path=xl/sharedStrings.xml><?xml version="1.0" encoding="utf-8"?>
<sst xmlns="http://schemas.openxmlformats.org/spreadsheetml/2006/main" count="66" uniqueCount="55">
  <si>
    <t>総頻度</t>
    <rPh sb="0" eb="1">
      <t>ソウ</t>
    </rPh>
    <rPh sb="1" eb="3">
      <t>ヒンド</t>
    </rPh>
    <phoneticPr fontId="1"/>
  </si>
  <si>
    <t>合計</t>
    <rPh sb="0" eb="2">
      <t>ゴウケイ</t>
    </rPh>
    <phoneticPr fontId="1"/>
  </si>
  <si>
    <t>共起語頻度</t>
    <rPh sb="0" eb="2">
      <t>キョウキ</t>
    </rPh>
    <rPh sb="2" eb="3">
      <t>ゴ</t>
    </rPh>
    <rPh sb="3" eb="5">
      <t>ヒンド</t>
    </rPh>
    <phoneticPr fontId="1"/>
  </si>
  <si>
    <t>共起語以外頻度</t>
    <rPh sb="0" eb="2">
      <t>キョウキ</t>
    </rPh>
    <rPh sb="2" eb="3">
      <t>ゴ</t>
    </rPh>
    <rPh sb="3" eb="5">
      <t>イガイ</t>
    </rPh>
    <rPh sb="5" eb="7">
      <t>ヒンド</t>
    </rPh>
    <phoneticPr fontId="1"/>
  </si>
  <si>
    <t>中心語頻度</t>
    <rPh sb="0" eb="2">
      <t>チュウシン</t>
    </rPh>
    <rPh sb="2" eb="3">
      <t>ゴ</t>
    </rPh>
    <rPh sb="3" eb="5">
      <t>ヒンド</t>
    </rPh>
    <phoneticPr fontId="1"/>
  </si>
  <si>
    <t>中心語以外頻度</t>
    <rPh sb="0" eb="2">
      <t>チュウシン</t>
    </rPh>
    <rPh sb="2" eb="3">
      <t>ゴ</t>
    </rPh>
    <rPh sb="3" eb="5">
      <t>イガイ</t>
    </rPh>
    <rPh sb="5" eb="7">
      <t>ヒンド</t>
    </rPh>
    <phoneticPr fontId="1"/>
  </si>
  <si>
    <t>中心語頻度</t>
    <rPh sb="0" eb="2">
      <t>チュウシン</t>
    </rPh>
    <rPh sb="2" eb="3">
      <t>ゴ</t>
    </rPh>
    <rPh sb="3" eb="5">
      <t>ヒンド</t>
    </rPh>
    <phoneticPr fontId="3"/>
  </si>
  <si>
    <t>共起語頻度</t>
    <rPh sb="0" eb="2">
      <t>キョウキ</t>
    </rPh>
    <rPh sb="2" eb="3">
      <t>ゴ</t>
    </rPh>
    <rPh sb="3" eb="5">
      <t>ヒンド</t>
    </rPh>
    <phoneticPr fontId="3"/>
  </si>
  <si>
    <t>共起頻度</t>
    <rPh sb="0" eb="2">
      <t>キョウキ</t>
    </rPh>
    <rPh sb="2" eb="4">
      <t>ヒンド</t>
    </rPh>
    <phoneticPr fontId="3"/>
  </si>
  <si>
    <t>コーパス語数</t>
    <rPh sb="4" eb="6">
      <t>ゴスウ</t>
    </rPh>
    <phoneticPr fontId="3"/>
  </si>
  <si>
    <t>ダイス係数</t>
    <rPh sb="3" eb="5">
      <t>ケイスウ</t>
    </rPh>
    <phoneticPr fontId="3"/>
  </si>
  <si>
    <t>相互情報量</t>
    <rPh sb="0" eb="2">
      <t>ソウゴ</t>
    </rPh>
    <rPh sb="2" eb="4">
      <t>ジョウホウ</t>
    </rPh>
    <rPh sb="4" eb="5">
      <t>リョウ</t>
    </rPh>
    <phoneticPr fontId="3"/>
  </si>
  <si>
    <t>対数尤度比</t>
    <rPh sb="0" eb="2">
      <t>タイスウ</t>
    </rPh>
    <rPh sb="2" eb="4">
      <t>ユウド</t>
    </rPh>
    <rPh sb="4" eb="5">
      <t>ヒ</t>
    </rPh>
    <phoneticPr fontId="1"/>
  </si>
  <si>
    <t>共起頻度</t>
    <rPh sb="0" eb="2">
      <t>キョウキ</t>
    </rPh>
    <rPh sb="2" eb="4">
      <t>ヒンド</t>
    </rPh>
    <phoneticPr fontId="1"/>
  </si>
  <si>
    <t>（1）実測値表</t>
    <rPh sb="3" eb="5">
      <t>ジッソク</t>
    </rPh>
    <rPh sb="5" eb="6">
      <t>チ</t>
    </rPh>
    <rPh sb="6" eb="7">
      <t>ヒョウ</t>
    </rPh>
    <phoneticPr fontId="1"/>
  </si>
  <si>
    <t>（2）期待値表</t>
    <rPh sb="3" eb="6">
      <t>キタイチ</t>
    </rPh>
    <rPh sb="6" eb="7">
      <t>ヒョウ</t>
    </rPh>
    <phoneticPr fontId="1"/>
  </si>
  <si>
    <t>対数尤度比統計量</t>
    <rPh sb="0" eb="2">
      <t>タイスウ</t>
    </rPh>
    <rPh sb="2" eb="4">
      <t>ユウド</t>
    </rPh>
    <rPh sb="4" eb="5">
      <t>ヒ</t>
    </rPh>
    <rPh sb="5" eb="8">
      <t>トウケイリョウ</t>
    </rPh>
    <phoneticPr fontId="1"/>
  </si>
  <si>
    <t>（7）対数尤度比統計量表</t>
    <rPh sb="3" eb="5">
      <t>タイスウ</t>
    </rPh>
    <rPh sb="5" eb="7">
      <t>ユウド</t>
    </rPh>
    <rPh sb="7" eb="8">
      <t>ヒ</t>
    </rPh>
    <rPh sb="8" eb="10">
      <t>トウケイ</t>
    </rPh>
    <rPh sb="10" eb="11">
      <t>リョウ</t>
    </rPh>
    <rPh sb="11" eb="12">
      <t>ヒョウ</t>
    </rPh>
    <phoneticPr fontId="1"/>
  </si>
  <si>
    <t>（1）データ入力表</t>
    <rPh sb="6" eb="8">
      <t>ニュウリョク</t>
    </rPh>
    <rPh sb="8" eb="9">
      <t>ヒョウ</t>
    </rPh>
    <phoneticPr fontId="1"/>
  </si>
  <si>
    <t>（2）計算結果表</t>
    <rPh sb="3" eb="5">
      <t>ケイサン</t>
    </rPh>
    <rPh sb="5" eb="7">
      <t>ケッカ</t>
    </rPh>
    <rPh sb="7" eb="8">
      <t>ヒョウ</t>
    </rPh>
    <phoneticPr fontId="1"/>
  </si>
  <si>
    <t>■データ入力欄■</t>
    <rPh sb="4" eb="6">
      <t>ニュウリョク</t>
    </rPh>
    <rPh sb="6" eb="7">
      <t>ラン</t>
    </rPh>
    <phoneticPr fontId="1"/>
  </si>
  <si>
    <t>iskwshin@gmail.com</t>
    <phoneticPr fontId="1"/>
  </si>
  <si>
    <t>■ブルーのセルに半角で数値を入れてEnterを押してください。</t>
    <rPh sb="8" eb="10">
      <t>ハンカク</t>
    </rPh>
    <rPh sb="11" eb="13">
      <t>スウチ</t>
    </rPh>
    <rPh sb="14" eb="15">
      <t>イ</t>
    </rPh>
    <rPh sb="23" eb="24">
      <t>オ</t>
    </rPh>
    <phoneticPr fontId="1"/>
  </si>
  <si>
    <t>Tスコア</t>
    <phoneticPr fontId="3"/>
  </si>
  <si>
    <t>★表紙から自動で入力されるようになっています。ここには記入しないでください。</t>
    <rPh sb="1" eb="3">
      <t>ヒョウシ</t>
    </rPh>
    <rPh sb="5" eb="7">
      <t>ジドウ</t>
    </rPh>
    <rPh sb="8" eb="10">
      <t>ニュウリョク</t>
    </rPh>
    <rPh sb="27" eb="29">
      <t>キニュウ</t>
    </rPh>
    <phoneticPr fontId="1"/>
  </si>
  <si>
    <t>コーパス総語数（N）</t>
    <rPh sb="4" eb="5">
      <t>ソウ</t>
    </rPh>
    <rPh sb="5" eb="7">
      <t>ゴスウ</t>
    </rPh>
    <phoneticPr fontId="3"/>
  </si>
  <si>
    <t>■計算結果■</t>
    <rPh sb="1" eb="3">
      <t>ケイサン</t>
    </rPh>
    <rPh sb="3" eb="5">
      <t>ケッカ</t>
    </rPh>
    <phoneticPr fontId="1"/>
  </si>
  <si>
    <t>共起頻度 （Frequency of Co-occurrence）</t>
    <rPh sb="0" eb="2">
      <t>キョウキ</t>
    </rPh>
    <rPh sb="2" eb="4">
      <t>ヒンド</t>
    </rPh>
    <phoneticPr fontId="1"/>
  </si>
  <si>
    <t>tスコア（t Score）</t>
    <phoneticPr fontId="3"/>
  </si>
  <si>
    <t>対数尤度比（Log-likelihood Ratio）</t>
    <rPh sb="0" eb="2">
      <t>タイスウ</t>
    </rPh>
    <rPh sb="2" eb="4">
      <t>ユウド</t>
    </rPh>
    <rPh sb="4" eb="5">
      <t>ヒ</t>
    </rPh>
    <phoneticPr fontId="1"/>
  </si>
  <si>
    <t>【使用パラメタ】X, Y, F, N</t>
    <rPh sb="1" eb="3">
      <t>シヨウ</t>
    </rPh>
    <phoneticPr fontId="1"/>
  </si>
  <si>
    <t>■異なる指標の値を相互に比較することはできません。同じ指標の値の大小で評価ください。</t>
    <rPh sb="1" eb="2">
      <t>コト</t>
    </rPh>
    <rPh sb="4" eb="6">
      <t>シヒョウ</t>
    </rPh>
    <rPh sb="7" eb="8">
      <t>アタイ</t>
    </rPh>
    <rPh sb="9" eb="11">
      <t>ソウゴ</t>
    </rPh>
    <rPh sb="12" eb="14">
      <t>ヒカク</t>
    </rPh>
    <rPh sb="25" eb="26">
      <t>オナ</t>
    </rPh>
    <rPh sb="27" eb="29">
      <t>シヒョウ</t>
    </rPh>
    <rPh sb="30" eb="31">
      <t>アタイ</t>
    </rPh>
    <rPh sb="32" eb="34">
      <t>ダイショウ</t>
    </rPh>
    <rPh sb="35" eb="37">
      <t>ヒョウカ</t>
    </rPh>
    <phoneticPr fontId="1"/>
  </si>
  <si>
    <t>ご注意</t>
    <rPh sb="1" eb="3">
      <t>チュウイ</t>
    </rPh>
    <phoneticPr fontId="1"/>
  </si>
  <si>
    <t>【使用パラメタ】F</t>
    <rPh sb="1" eb="3">
      <t>シヨウ</t>
    </rPh>
    <phoneticPr fontId="1"/>
  </si>
  <si>
    <t>【使用パラメタ】X, Y, F</t>
    <rPh sb="1" eb="3">
      <t>シヨウ</t>
    </rPh>
    <phoneticPr fontId="1"/>
  </si>
  <si>
    <t>相互情報量（Mutual Information）</t>
    <rPh sb="0" eb="2">
      <t>ソウゴ</t>
    </rPh>
    <rPh sb="2" eb="4">
      <t>ジョウホウ</t>
    </rPh>
    <rPh sb="4" eb="5">
      <t>リョウ</t>
    </rPh>
    <phoneticPr fontId="3"/>
  </si>
  <si>
    <t>C：共起有意性</t>
    <rPh sb="2" eb="4">
      <t>キョウキ</t>
    </rPh>
    <rPh sb="4" eb="7">
      <t>ユウイセイ</t>
    </rPh>
    <phoneticPr fontId="1"/>
  </si>
  <si>
    <t>A：共起頻度</t>
    <rPh sb="2" eb="4">
      <t>キョウキ</t>
    </rPh>
    <rPh sb="4" eb="6">
      <t>ヒンド</t>
    </rPh>
    <phoneticPr fontId="1"/>
  </si>
  <si>
    <t>B1：共起強度（類似度系）</t>
    <rPh sb="3" eb="5">
      <t>キョウキ</t>
    </rPh>
    <rPh sb="5" eb="7">
      <t>キョウド</t>
    </rPh>
    <rPh sb="8" eb="10">
      <t>ルイジ</t>
    </rPh>
    <rPh sb="10" eb="11">
      <t>ド</t>
    </rPh>
    <rPh sb="11" eb="12">
      <t>ケイ</t>
    </rPh>
    <phoneticPr fontId="1"/>
  </si>
  <si>
    <t>B2：共起強度（情報量系）</t>
    <rPh sb="3" eb="5">
      <t>キョウキ</t>
    </rPh>
    <rPh sb="5" eb="7">
      <t>キョウド</t>
    </rPh>
    <rPh sb="8" eb="10">
      <t>ジョウホウ</t>
    </rPh>
    <rPh sb="10" eb="11">
      <t>リョウ</t>
    </rPh>
    <rPh sb="11" eb="12">
      <t>ケイ</t>
    </rPh>
    <phoneticPr fontId="1"/>
  </si>
  <si>
    <t>2語連鎖（XY）の共起の計量</t>
    <rPh sb="1" eb="2">
      <t>ゴ</t>
    </rPh>
    <rPh sb="2" eb="4">
      <t>レンサ</t>
    </rPh>
    <rPh sb="9" eb="11">
      <t>キョウキ</t>
    </rPh>
    <rPh sb="12" eb="14">
      <t>ケイリョウ</t>
    </rPh>
    <phoneticPr fontId="1"/>
  </si>
  <si>
    <t>About：　このシートは、「高い・山」のように、2語が連続して出現する連鎖（コロケーション）の共起度を計算するものです。連鎖の前項（高い）をX、後項（山）をY、2語の連鎖形（高い・山）をXYと呼びます。</t>
    <rPh sb="15" eb="16">
      <t>タカ</t>
    </rPh>
    <rPh sb="18" eb="19">
      <t>ヤマ</t>
    </rPh>
    <rPh sb="26" eb="27">
      <t>ゴ</t>
    </rPh>
    <rPh sb="28" eb="30">
      <t>レンゾク</t>
    </rPh>
    <rPh sb="32" eb="34">
      <t>シュツゲン</t>
    </rPh>
    <rPh sb="36" eb="38">
      <t>レンサ</t>
    </rPh>
    <rPh sb="48" eb="50">
      <t>キョウキ</t>
    </rPh>
    <rPh sb="50" eb="51">
      <t>ド</t>
    </rPh>
    <rPh sb="52" eb="54">
      <t>ケイサン</t>
    </rPh>
    <rPh sb="61" eb="63">
      <t>レンサ</t>
    </rPh>
    <rPh sb="64" eb="65">
      <t>マエ</t>
    </rPh>
    <rPh sb="67" eb="68">
      <t>タカ</t>
    </rPh>
    <rPh sb="73" eb="75">
      <t>コウコウ</t>
    </rPh>
    <rPh sb="76" eb="77">
      <t>ヤマ</t>
    </rPh>
    <rPh sb="82" eb="83">
      <t>ゴ</t>
    </rPh>
    <rPh sb="84" eb="86">
      <t>レンサ</t>
    </rPh>
    <rPh sb="86" eb="87">
      <t>カタチ</t>
    </rPh>
    <rPh sb="88" eb="89">
      <t>タカ</t>
    </rPh>
    <rPh sb="91" eb="92">
      <t>ヤマ</t>
    </rPh>
    <rPh sb="97" eb="98">
      <t>ヨ</t>
    </rPh>
    <phoneticPr fontId="1"/>
  </si>
  <si>
    <t>X単独頻度（X）　例：「高い」単独の頻度</t>
    <rPh sb="1" eb="3">
      <t>タンドク</t>
    </rPh>
    <rPh sb="3" eb="5">
      <t>ヒンド</t>
    </rPh>
    <rPh sb="9" eb="10">
      <t>レイ</t>
    </rPh>
    <rPh sb="12" eb="13">
      <t>タカ</t>
    </rPh>
    <rPh sb="15" eb="17">
      <t>タンドク</t>
    </rPh>
    <rPh sb="18" eb="20">
      <t>ヒンド</t>
    </rPh>
    <phoneticPr fontId="3"/>
  </si>
  <si>
    <t>Ｙ単独頻度（Y）　例：「山」単独の頻度</t>
    <rPh sb="1" eb="3">
      <t>タンドク</t>
    </rPh>
    <rPh sb="3" eb="5">
      <t>ヒンド</t>
    </rPh>
    <rPh sb="9" eb="10">
      <t>レイ</t>
    </rPh>
    <rPh sb="12" eb="13">
      <t>ヤマ</t>
    </rPh>
    <rPh sb="14" eb="16">
      <t>タンドク</t>
    </rPh>
    <rPh sb="17" eb="19">
      <t>ヒンド</t>
    </rPh>
    <phoneticPr fontId="3"/>
  </si>
  <si>
    <t>XY共起頻度（F）　例：「高い山」の頻度</t>
    <rPh sb="2" eb="4">
      <t>キョウキ</t>
    </rPh>
    <rPh sb="4" eb="6">
      <t>ヒンド</t>
    </rPh>
    <rPh sb="10" eb="11">
      <t>レイ</t>
    </rPh>
    <rPh sb="13" eb="14">
      <t>タカ</t>
    </rPh>
    <rPh sb="15" eb="16">
      <t>ヤマ</t>
    </rPh>
    <rPh sb="18" eb="20">
      <t>ヒンド</t>
    </rPh>
    <phoneticPr fontId="3"/>
  </si>
  <si>
    <t>2024/08/01  (C)神戸大石川慎一郎研究室</t>
    <rPh sb="15" eb="17">
      <t>コウベ</t>
    </rPh>
    <rPh sb="17" eb="18">
      <t>ダイ</t>
    </rPh>
    <rPh sb="18" eb="23">
      <t>イシカワシンイチロウ</t>
    </rPh>
    <rPh sb="23" eb="26">
      <t>ケンキュウシツ</t>
    </rPh>
    <phoneticPr fontId="1"/>
  </si>
  <si>
    <t>ダイス係数（Dice's Coefficient）</t>
    <rPh sb="3" eb="5">
      <t>ケイスウ</t>
    </rPh>
    <phoneticPr fontId="3"/>
  </si>
  <si>
    <t>ジャッカード係数（Jaccard Index）</t>
    <rPh sb="6" eb="8">
      <t>ケイスウ</t>
    </rPh>
    <phoneticPr fontId="1"/>
  </si>
  <si>
    <t>コサイン類似度（Cosine Similarity）</t>
    <rPh sb="4" eb="6">
      <t>ルイジ</t>
    </rPh>
    <rPh sb="6" eb="7">
      <t>ド</t>
    </rPh>
    <phoneticPr fontId="1"/>
  </si>
  <si>
    <t>シンプソン係数（Simpson's Coefficient）</t>
    <rPh sb="5" eb="7">
      <t>ケイスウ</t>
    </rPh>
    <phoneticPr fontId="1"/>
  </si>
  <si>
    <t>コロケーション統計値自動計算ファイル</t>
    <rPh sb="7" eb="9">
      <t>トウケイ</t>
    </rPh>
    <rPh sb="9" eb="10">
      <t>アタイ</t>
    </rPh>
    <rPh sb="10" eb="12">
      <t>ジドウ</t>
    </rPh>
    <rPh sb="12" eb="14">
      <t>ケイサン</t>
    </rPh>
    <phoneticPr fontId="1"/>
  </si>
  <si>
    <t>■本ファイルは，石川慎一郎（2012/2021）『ベーシックコーパス言語学』（ひつじ書房）の6章の内容に準拠します。</t>
    <rPh sb="1" eb="2">
      <t>ホン</t>
    </rPh>
    <rPh sb="8" eb="10">
      <t>イシカワ</t>
    </rPh>
    <rPh sb="10" eb="13">
      <t>シンイチロウ</t>
    </rPh>
    <rPh sb="34" eb="37">
      <t>ゲンゴガク</t>
    </rPh>
    <rPh sb="42" eb="44">
      <t>ショボウ</t>
    </rPh>
    <rPh sb="47" eb="48">
      <t>ショウ</t>
    </rPh>
    <rPh sb="49" eb="51">
      <t>ナイヨウ</t>
    </rPh>
    <rPh sb="52" eb="54">
      <t>ジュンキョ</t>
    </rPh>
    <phoneticPr fontId="1"/>
  </si>
  <si>
    <t>■ピンクのセルは結果表示用です（※この欄には計算式が入っているため、入力や編集をしないでください）。</t>
    <rPh sb="8" eb="10">
      <t>ケッカ</t>
    </rPh>
    <rPh sb="10" eb="12">
      <t>ヒョウジ</t>
    </rPh>
    <rPh sb="12" eb="13">
      <t>ヨウ</t>
    </rPh>
    <rPh sb="19" eb="20">
      <t>ラン</t>
    </rPh>
    <rPh sb="22" eb="25">
      <t>ケイサンシキ</t>
    </rPh>
    <rPh sb="26" eb="27">
      <t>ハイ</t>
    </rPh>
    <rPh sb="34" eb="36">
      <t>ニュウリョク</t>
    </rPh>
    <rPh sb="37" eb="39">
      <t>ヘンシュウ</t>
    </rPh>
    <phoneticPr fontId="1"/>
  </si>
  <si>
    <t>■本ファイルの旧版では、共起強度系の指標値について、視認性を高めるために1万倍表示にしていましたが、論文などでは実数表示が原則のため、これを廃止しました。</t>
    <rPh sb="1" eb="2">
      <t>ホン</t>
    </rPh>
    <rPh sb="7" eb="9">
      <t>キュウハン</t>
    </rPh>
    <rPh sb="12" eb="14">
      <t>キョウキ</t>
    </rPh>
    <rPh sb="14" eb="16">
      <t>キョウド</t>
    </rPh>
    <rPh sb="16" eb="17">
      <t>ケイ</t>
    </rPh>
    <rPh sb="18" eb="20">
      <t>シヒョウ</t>
    </rPh>
    <rPh sb="20" eb="21">
      <t>アタイ</t>
    </rPh>
    <rPh sb="26" eb="29">
      <t>シニンセイ</t>
    </rPh>
    <rPh sb="30" eb="31">
      <t>タカ</t>
    </rPh>
    <rPh sb="37" eb="39">
      <t>マンバイ</t>
    </rPh>
    <rPh sb="39" eb="41">
      <t>ヒョウジ</t>
    </rPh>
    <rPh sb="50" eb="52">
      <t>ロンブン</t>
    </rPh>
    <rPh sb="56" eb="58">
      <t>ジッスウ</t>
    </rPh>
    <rPh sb="58" eb="60">
      <t>ヒョウジ</t>
    </rPh>
    <rPh sb="61" eb="63">
      <t>ゲンソク</t>
    </rPh>
    <rPh sb="70" eb="72">
      <t>ハイシ</t>
    </rPh>
    <phoneticPr fontId="1"/>
  </si>
  <si>
    <t>■指標値は小数点以下4桁表示にしていますが、エクセルの「数値」欄の桁数で調整可能です。</t>
    <rPh sb="1" eb="3">
      <t>シヒョウ</t>
    </rPh>
    <rPh sb="3" eb="4">
      <t>アタイ</t>
    </rPh>
    <rPh sb="5" eb="8">
      <t>ショウスウテン</t>
    </rPh>
    <rPh sb="8" eb="10">
      <t>イカ</t>
    </rPh>
    <rPh sb="11" eb="12">
      <t>ケタ</t>
    </rPh>
    <rPh sb="12" eb="14">
      <t>ヒョウジ</t>
    </rPh>
    <rPh sb="28" eb="30">
      <t>スウチ</t>
    </rPh>
    <rPh sb="31" eb="32">
      <t>ラン</t>
    </rPh>
    <rPh sb="33" eb="35">
      <t>ケタスウ</t>
    </rPh>
    <rPh sb="36" eb="38">
      <t>チョウセイ</t>
    </rPh>
    <rPh sb="38" eb="40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</si>
</sst>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0_ "/>
    <numFmt numFmtId="178" formatCode="0_ "/>
    <numFmt numFmtId="180" formatCode="0.0000_ "/>
  </numFmts>
  <fonts count="11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176" fontId="2" fillId="0" borderId="1" xfId="0" applyNumberFormat="1" applyFont="1" applyBorder="1">
      <alignment vertical="center"/>
    </xf>
    <xf numFmtId="178" fontId="2" fillId="2" borderId="1" xfId="0" applyNumberFormat="1" applyFont="1" applyFill="1" applyBorder="1">
      <alignment vertical="center"/>
    </xf>
    <xf numFmtId="0" fontId="2" fillId="6" borderId="0" xfId="0" applyFont="1" applyFill="1">
      <alignment vertical="center"/>
    </xf>
    <xf numFmtId="0" fontId="2" fillId="3" borderId="1" xfId="0" applyFont="1" applyFill="1" applyBorder="1" applyProtection="1">
      <alignment vertical="center"/>
      <protection locked="0"/>
    </xf>
    <xf numFmtId="0" fontId="5" fillId="4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9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1" applyFill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8" fillId="7" borderId="0" xfId="0" applyFont="1" applyFill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180" fontId="2" fillId="2" borderId="1" xfId="0" applyNumberFormat="1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kwsh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Normal="100" workbookViewId="0">
      <selection activeCell="B6" sqref="B6:B9"/>
    </sheetView>
  </sheetViews>
  <sheetFormatPr defaultRowHeight="13.5" x14ac:dyDescent="0.15"/>
  <cols>
    <col min="1" max="1" width="36.625" style="11" customWidth="1"/>
    <col min="2" max="2" width="37.25" style="11" customWidth="1"/>
    <col min="3" max="3" width="5.125" customWidth="1"/>
    <col min="4" max="4" width="6.625" customWidth="1"/>
    <col min="5" max="5" width="6.25" customWidth="1"/>
    <col min="6" max="6" width="7.375" customWidth="1"/>
    <col min="7" max="10" width="9.125" bestFit="1" customWidth="1"/>
    <col min="11" max="11" width="9.875" bestFit="1" customWidth="1"/>
    <col min="12" max="12" width="7.75" customWidth="1"/>
    <col min="13" max="13" width="6.375" customWidth="1"/>
  </cols>
  <sheetData>
    <row r="1" spans="1:13" ht="32.25" customHeight="1" x14ac:dyDescent="0.15">
      <c r="A1" s="20" t="s">
        <v>40</v>
      </c>
      <c r="B1" s="20"/>
      <c r="D1" s="21" t="s">
        <v>50</v>
      </c>
      <c r="E1" s="21"/>
      <c r="F1" s="21"/>
      <c r="G1" s="21"/>
      <c r="H1" s="21"/>
      <c r="I1" s="21"/>
      <c r="J1" s="21"/>
      <c r="K1" s="21"/>
      <c r="L1" s="21"/>
      <c r="M1" s="21"/>
    </row>
    <row r="2" spans="1:13" ht="37.5" customHeight="1" x14ac:dyDescent="0.15">
      <c r="A2" s="25" t="s">
        <v>41</v>
      </c>
      <c r="B2" s="25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15">
      <c r="D3" s="22" t="s">
        <v>45</v>
      </c>
      <c r="E3" s="22"/>
      <c r="F3" s="22"/>
      <c r="G3" s="22"/>
      <c r="H3" s="22"/>
      <c r="I3" s="22"/>
      <c r="J3" s="22"/>
      <c r="K3" s="22"/>
      <c r="L3" s="22"/>
      <c r="M3" s="22"/>
    </row>
    <row r="4" spans="1:13" ht="15" customHeight="1" x14ac:dyDescent="0.15">
      <c r="D4" s="23" t="s">
        <v>21</v>
      </c>
      <c r="E4" s="23"/>
      <c r="F4" s="23"/>
      <c r="G4" s="23"/>
      <c r="H4" s="23"/>
      <c r="I4" s="23"/>
      <c r="J4" s="23"/>
      <c r="K4" s="23"/>
      <c r="L4" s="23"/>
      <c r="M4" s="23"/>
    </row>
    <row r="5" spans="1:13" x14ac:dyDescent="0.15">
      <c r="A5" s="11" t="s">
        <v>20</v>
      </c>
    </row>
    <row r="6" spans="1:13" x14ac:dyDescent="0.15">
      <c r="A6" s="1" t="s">
        <v>42</v>
      </c>
      <c r="B6" s="17"/>
      <c r="D6" t="s">
        <v>32</v>
      </c>
    </row>
    <row r="7" spans="1:13" x14ac:dyDescent="0.15">
      <c r="A7" s="1" t="s">
        <v>43</v>
      </c>
      <c r="B7" s="17"/>
      <c r="D7" t="s">
        <v>51</v>
      </c>
    </row>
    <row r="8" spans="1:13" x14ac:dyDescent="0.15">
      <c r="A8" s="1" t="s">
        <v>44</v>
      </c>
      <c r="B8" s="17"/>
      <c r="D8" t="s">
        <v>22</v>
      </c>
    </row>
    <row r="9" spans="1:13" x14ac:dyDescent="0.15">
      <c r="A9" s="1" t="s">
        <v>25</v>
      </c>
      <c r="B9" s="17"/>
      <c r="D9" s="19" t="s">
        <v>52</v>
      </c>
    </row>
    <row r="10" spans="1:13" x14ac:dyDescent="0.15">
      <c r="A10" s="12"/>
      <c r="D10" t="s">
        <v>31</v>
      </c>
    </row>
    <row r="11" spans="1:13" x14ac:dyDescent="0.15">
      <c r="D11" t="s">
        <v>53</v>
      </c>
    </row>
    <row r="12" spans="1:13" x14ac:dyDescent="0.15">
      <c r="D12" t="s">
        <v>54</v>
      </c>
    </row>
    <row r="14" spans="1:13" x14ac:dyDescent="0.15">
      <c r="A14" s="13" t="s">
        <v>26</v>
      </c>
    </row>
    <row r="16" spans="1:13" x14ac:dyDescent="0.15">
      <c r="A16" s="16" t="s">
        <v>37</v>
      </c>
      <c r="B16" s="16"/>
    </row>
    <row r="17" spans="1:10" x14ac:dyDescent="0.15">
      <c r="A17" s="16" t="s">
        <v>33</v>
      </c>
      <c r="B17" s="16"/>
      <c r="D17" s="24"/>
      <c r="E17" s="24"/>
      <c r="F17" s="24"/>
      <c r="G17" s="24"/>
      <c r="H17" s="24"/>
      <c r="I17" s="24"/>
      <c r="J17" s="24"/>
    </row>
    <row r="18" spans="1:10" x14ac:dyDescent="0.15">
      <c r="A18" s="1" t="s">
        <v>27</v>
      </c>
      <c r="B18" s="15">
        <f>B8</f>
        <v>0</v>
      </c>
    </row>
    <row r="20" spans="1:10" x14ac:dyDescent="0.15">
      <c r="A20" s="16" t="s">
        <v>38</v>
      </c>
      <c r="B20" s="16"/>
    </row>
    <row r="21" spans="1:10" x14ac:dyDescent="0.15">
      <c r="A21" s="16" t="s">
        <v>34</v>
      </c>
      <c r="B21" s="16"/>
    </row>
    <row r="22" spans="1:10" x14ac:dyDescent="0.15">
      <c r="A22" s="1" t="s">
        <v>46</v>
      </c>
      <c r="B22" s="27" t="e">
        <f>2*B8/(B6+B7)</f>
        <v>#DIV/0!</v>
      </c>
    </row>
    <row r="23" spans="1:10" x14ac:dyDescent="0.15">
      <c r="A23" s="1" t="s">
        <v>47</v>
      </c>
      <c r="B23" s="27" t="e">
        <f>B8/(B6+B7-B8)</f>
        <v>#DIV/0!</v>
      </c>
    </row>
    <row r="24" spans="1:10" x14ac:dyDescent="0.15">
      <c r="A24" s="1" t="s">
        <v>48</v>
      </c>
      <c r="B24" s="27" t="e">
        <f>B8/(SQRT(B6)*SQRT(B7))</f>
        <v>#DIV/0!</v>
      </c>
    </row>
    <row r="25" spans="1:10" x14ac:dyDescent="0.15">
      <c r="A25" s="1" t="s">
        <v>49</v>
      </c>
      <c r="B25" s="27" t="e">
        <f>B8/MIN(B6:B7)</f>
        <v>#DIV/0!</v>
      </c>
    </row>
    <row r="27" spans="1:10" x14ac:dyDescent="0.15">
      <c r="A27" s="16" t="s">
        <v>39</v>
      </c>
      <c r="B27" s="16"/>
    </row>
    <row r="28" spans="1:10" x14ac:dyDescent="0.15">
      <c r="A28" s="16" t="s">
        <v>30</v>
      </c>
      <c r="B28" s="16"/>
    </row>
    <row r="29" spans="1:10" x14ac:dyDescent="0.15">
      <c r="A29" s="1" t="s">
        <v>35</v>
      </c>
      <c r="B29" s="27" t="e">
        <f xml:space="preserve"> LOG((B8*B9)/(B6*B7),2)</f>
        <v>#DIV/0!</v>
      </c>
    </row>
    <row r="32" spans="1:10" x14ac:dyDescent="0.15">
      <c r="A32" s="16" t="s">
        <v>36</v>
      </c>
      <c r="B32" s="16"/>
    </row>
    <row r="33" spans="1:2" x14ac:dyDescent="0.15">
      <c r="A33" s="16" t="s">
        <v>30</v>
      </c>
      <c r="B33" s="16"/>
    </row>
    <row r="34" spans="1:2" x14ac:dyDescent="0.15">
      <c r="A34" s="1" t="s">
        <v>29</v>
      </c>
      <c r="B34" s="27" t="e">
        <f>計算シート!B31</f>
        <v>#NUM!</v>
      </c>
    </row>
    <row r="35" spans="1:2" x14ac:dyDescent="0.15">
      <c r="A35" s="1" t="s">
        <v>28</v>
      </c>
      <c r="B35" s="27" t="e">
        <f>(B8-B6*B7/B9)/SQRT(B8)</f>
        <v>#DIV/0!</v>
      </c>
    </row>
  </sheetData>
  <mergeCells count="6">
    <mergeCell ref="A1:B1"/>
    <mergeCell ref="D1:M1"/>
    <mergeCell ref="D3:M3"/>
    <mergeCell ref="D4:M4"/>
    <mergeCell ref="D17:J17"/>
    <mergeCell ref="A2:B2"/>
  </mergeCells>
  <phoneticPr fontId="1"/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workbookViewId="0">
      <selection activeCell="G13" sqref="G13"/>
    </sheetView>
  </sheetViews>
  <sheetFormatPr defaultRowHeight="13.5" x14ac:dyDescent="0.15"/>
  <cols>
    <col min="1" max="1" width="18.5" customWidth="1"/>
    <col min="2" max="2" width="26.625" customWidth="1"/>
  </cols>
  <sheetData>
    <row r="1" spans="1:11" x14ac:dyDescent="0.15">
      <c r="A1" s="11" t="s">
        <v>18</v>
      </c>
      <c r="B1" s="11"/>
    </row>
    <row r="2" spans="1:11" x14ac:dyDescent="0.15">
      <c r="A2" s="1" t="s">
        <v>6</v>
      </c>
      <c r="B2" s="1">
        <f>表紙!B6</f>
        <v>0</v>
      </c>
      <c r="D2" s="26" t="s">
        <v>24</v>
      </c>
      <c r="E2" s="26"/>
      <c r="F2" s="26"/>
      <c r="G2" s="26"/>
      <c r="H2" s="26"/>
      <c r="I2" s="26"/>
      <c r="J2" s="26"/>
      <c r="K2" s="26"/>
    </row>
    <row r="3" spans="1:11" x14ac:dyDescent="0.15">
      <c r="A3" s="1" t="s">
        <v>7</v>
      </c>
      <c r="B3" s="1">
        <f>表紙!B7</f>
        <v>0</v>
      </c>
      <c r="D3" s="26"/>
      <c r="E3" s="26"/>
      <c r="F3" s="26"/>
      <c r="G3" s="26"/>
      <c r="H3" s="26"/>
      <c r="I3" s="26"/>
      <c r="J3" s="26"/>
      <c r="K3" s="26"/>
    </row>
    <row r="4" spans="1:11" x14ac:dyDescent="0.15">
      <c r="A4" s="1" t="s">
        <v>8</v>
      </c>
      <c r="B4" s="1">
        <f>表紙!B8</f>
        <v>0</v>
      </c>
    </row>
    <row r="5" spans="1:11" x14ac:dyDescent="0.15">
      <c r="A5" s="1" t="s">
        <v>9</v>
      </c>
      <c r="B5" s="1">
        <f>表紙!B9</f>
        <v>0</v>
      </c>
    </row>
    <row r="6" spans="1:11" x14ac:dyDescent="0.15">
      <c r="A6" s="12"/>
      <c r="B6" s="11"/>
    </row>
    <row r="7" spans="1:11" x14ac:dyDescent="0.15">
      <c r="A7" s="13" t="s">
        <v>19</v>
      </c>
      <c r="B7" s="11"/>
    </row>
    <row r="8" spans="1:11" x14ac:dyDescent="0.15">
      <c r="A8" s="1" t="s">
        <v>13</v>
      </c>
      <c r="B8" s="1">
        <f>B4</f>
        <v>0</v>
      </c>
    </row>
    <row r="9" spans="1:11" x14ac:dyDescent="0.15">
      <c r="A9" s="1" t="s">
        <v>10</v>
      </c>
      <c r="B9" s="14" t="e">
        <f>2*B4/(B2+B3)</f>
        <v>#DIV/0!</v>
      </c>
    </row>
    <row r="10" spans="1:11" x14ac:dyDescent="0.15">
      <c r="A10" s="1" t="s">
        <v>23</v>
      </c>
      <c r="B10" s="14" t="e">
        <f>(B4-B2*B3/B5)/SQRT(B4)</f>
        <v>#DIV/0!</v>
      </c>
    </row>
    <row r="11" spans="1:11" x14ac:dyDescent="0.15">
      <c r="A11" s="1" t="s">
        <v>11</v>
      </c>
      <c r="B11" s="14" t="e">
        <f xml:space="preserve"> LOG((B4*B5)/(B2*B3),2)</f>
        <v>#DIV/0!</v>
      </c>
    </row>
    <row r="12" spans="1:11" x14ac:dyDescent="0.15">
      <c r="A12" s="1" t="s">
        <v>12</v>
      </c>
      <c r="B12" s="14">
        <v>1.4971505342523437</v>
      </c>
    </row>
    <row r="15" spans="1:11" x14ac:dyDescent="0.15">
      <c r="A15" s="2" t="s">
        <v>14</v>
      </c>
      <c r="B15" s="2"/>
      <c r="C15" s="2"/>
      <c r="D15" s="2"/>
    </row>
    <row r="16" spans="1:11" x14ac:dyDescent="0.15">
      <c r="A16" s="3"/>
      <c r="B16" s="4" t="s">
        <v>2</v>
      </c>
      <c r="C16" s="4" t="s">
        <v>3</v>
      </c>
      <c r="D16" s="4" t="s">
        <v>0</v>
      </c>
    </row>
    <row r="17" spans="1:4" x14ac:dyDescent="0.15">
      <c r="A17" s="3" t="s">
        <v>4</v>
      </c>
      <c r="B17" s="3">
        <f>計算シート!B4</f>
        <v>0</v>
      </c>
      <c r="C17" s="3">
        <f>D17-B17</f>
        <v>0</v>
      </c>
      <c r="D17" s="3">
        <f>計算シート!B2</f>
        <v>0</v>
      </c>
    </row>
    <row r="18" spans="1:4" x14ac:dyDescent="0.15">
      <c r="A18" s="3" t="s">
        <v>5</v>
      </c>
      <c r="B18" s="3">
        <f>B19-B17</f>
        <v>0</v>
      </c>
      <c r="C18" s="3">
        <f>D18-B18</f>
        <v>0</v>
      </c>
      <c r="D18" s="3">
        <f>D19-D17</f>
        <v>0</v>
      </c>
    </row>
    <row r="19" spans="1:4" x14ac:dyDescent="0.15">
      <c r="A19" s="3" t="s">
        <v>1</v>
      </c>
      <c r="B19" s="3">
        <f>計算シート!B3</f>
        <v>0</v>
      </c>
      <c r="C19" s="3">
        <f>D19-B19</f>
        <v>0</v>
      </c>
      <c r="D19" s="3">
        <f>計算シート!B5</f>
        <v>0</v>
      </c>
    </row>
    <row r="20" spans="1:4" x14ac:dyDescent="0.15">
      <c r="A20" s="2"/>
      <c r="B20" s="2"/>
      <c r="C20" s="2"/>
      <c r="D20" s="2"/>
    </row>
    <row r="21" spans="1:4" x14ac:dyDescent="0.15">
      <c r="A21" s="5" t="s">
        <v>15</v>
      </c>
      <c r="B21" s="6"/>
      <c r="C21" s="6"/>
      <c r="D21" s="6"/>
    </row>
    <row r="22" spans="1:4" x14ac:dyDescent="0.15">
      <c r="A22" s="3"/>
      <c r="B22" s="4" t="s">
        <v>2</v>
      </c>
      <c r="C22" s="4" t="s">
        <v>3</v>
      </c>
      <c r="D22" s="4" t="s">
        <v>0</v>
      </c>
    </row>
    <row r="23" spans="1:4" x14ac:dyDescent="0.15">
      <c r="A23" s="3" t="s">
        <v>4</v>
      </c>
      <c r="B23" s="3" t="e">
        <f>B25*D23/D25</f>
        <v>#DIV/0!</v>
      </c>
      <c r="C23" s="3" t="e">
        <f>D23-B23</f>
        <v>#DIV/0!</v>
      </c>
      <c r="D23" s="3">
        <f>D17</f>
        <v>0</v>
      </c>
    </row>
    <row r="24" spans="1:4" x14ac:dyDescent="0.15">
      <c r="A24" s="3" t="s">
        <v>5</v>
      </c>
      <c r="B24" s="3" t="e">
        <f>B25*D24/D25</f>
        <v>#DIV/0!</v>
      </c>
      <c r="C24" s="3" t="e">
        <f>D24-B24</f>
        <v>#DIV/0!</v>
      </c>
      <c r="D24" s="3">
        <f>D18</f>
        <v>0</v>
      </c>
    </row>
    <row r="25" spans="1:4" x14ac:dyDescent="0.15">
      <c r="A25" s="3" t="s">
        <v>1</v>
      </c>
      <c r="B25" s="3">
        <f>B19</f>
        <v>0</v>
      </c>
      <c r="C25" s="3">
        <f>C19</f>
        <v>0</v>
      </c>
      <c r="D25" s="3">
        <f>D19</f>
        <v>0</v>
      </c>
    </row>
    <row r="26" spans="1:4" x14ac:dyDescent="0.15">
      <c r="A26" s="2"/>
      <c r="B26" s="7"/>
      <c r="C26" s="7"/>
      <c r="D26" s="2"/>
    </row>
    <row r="27" spans="1:4" x14ac:dyDescent="0.15">
      <c r="A27" s="5" t="s">
        <v>17</v>
      </c>
      <c r="B27" s="6"/>
      <c r="C27" s="6"/>
      <c r="D27" s="2"/>
    </row>
    <row r="28" spans="1:4" x14ac:dyDescent="0.15">
      <c r="A28" s="8"/>
      <c r="B28" s="4" t="s">
        <v>2</v>
      </c>
      <c r="C28" s="4" t="s">
        <v>3</v>
      </c>
      <c r="D28" s="2"/>
    </row>
    <row r="29" spans="1:4" x14ac:dyDescent="0.15">
      <c r="A29" s="3" t="s">
        <v>4</v>
      </c>
      <c r="B29" s="10" t="e">
        <f>2*B17*(LN(B17)-LN(B23))</f>
        <v>#NUM!</v>
      </c>
      <c r="C29" s="10" t="e">
        <f>2*C17*(LN(C17)-LN(C23))</f>
        <v>#NUM!</v>
      </c>
      <c r="D29" s="2"/>
    </row>
    <row r="30" spans="1:4" x14ac:dyDescent="0.15">
      <c r="A30" s="3" t="s">
        <v>5</v>
      </c>
      <c r="B30" s="10" t="e">
        <f>2*B18*(LN(B18)-LN(B24))</f>
        <v>#NUM!</v>
      </c>
      <c r="C30" s="10" t="e">
        <f>2*C18*(LN(C18)-LN(C24))</f>
        <v>#NUM!</v>
      </c>
      <c r="D30" s="2"/>
    </row>
    <row r="31" spans="1:4" x14ac:dyDescent="0.15">
      <c r="A31" s="3" t="s">
        <v>16</v>
      </c>
      <c r="B31" s="10" t="e">
        <f>SUM(B29:C30)</f>
        <v>#NUM!</v>
      </c>
      <c r="C31" s="9"/>
      <c r="D31" s="2"/>
    </row>
    <row r="32" spans="1:4" x14ac:dyDescent="0.15">
      <c r="A32" s="2"/>
      <c r="B32" s="2"/>
      <c r="C32" s="2"/>
      <c r="D32" s="2"/>
    </row>
  </sheetData>
  <mergeCells count="1">
    <mergeCell ref="D2:K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計算シート</vt:lpstr>
    </vt:vector>
  </TitlesOfParts>
  <Company>bun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b24</cp:lastModifiedBy>
  <dcterms:created xsi:type="dcterms:W3CDTF">2007-11-06T00:02:01Z</dcterms:created>
  <dcterms:modified xsi:type="dcterms:W3CDTF">2024-08-07T21:58:01Z</dcterms:modified>
</cp:coreProperties>
</file>